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Dia das Mães\"/>
    </mc:Choice>
  </mc:AlternateContent>
  <xr:revisionPtr revIDLastSave="0" documentId="13_ncr:1_{B27EE13D-F66B-4D96-BE41-DDF7E26089F2}" xr6:coauthVersionLast="47" xr6:coauthVersionMax="47" xr10:uidLastSave="{00000000-0000-0000-0000-000000000000}"/>
  <bookViews>
    <workbookView xWindow="-120" yWindow="-120" windowWidth="20730" windowHeight="11160" tabRatio="664" activeTab="2" xr2:uid="{00000000-000D-0000-FFFF-FFFF00000000}"/>
  </bookViews>
  <sheets>
    <sheet name="COTA OURO" sheetId="8" r:id="rId1"/>
    <sheet name="COTA PRATA" sheetId="14" r:id="rId2"/>
    <sheet name="COTA BRONZE" sheetId="15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5" l="1"/>
  <c r="J11" i="15"/>
  <c r="J9" i="14"/>
  <c r="J10" i="14"/>
  <c r="J11" i="14"/>
  <c r="K11" i="14" s="1"/>
  <c r="K13" i="14" s="1"/>
  <c r="K15" i="14" s="1"/>
  <c r="J12" i="14"/>
  <c r="J9" i="8"/>
  <c r="J10" i="8"/>
  <c r="J11" i="8"/>
  <c r="J12" i="8"/>
  <c r="G12" i="15"/>
  <c r="G13" i="8"/>
  <c r="G13" i="14"/>
  <c r="J10" i="15"/>
  <c r="J12" i="15" l="1"/>
  <c r="J14" i="15" s="1"/>
  <c r="J13" i="8"/>
  <c r="J15" i="8" s="1"/>
  <c r="J16" i="8" s="1"/>
  <c r="K11" i="8"/>
  <c r="K13" i="8" s="1"/>
  <c r="K15" i="8" s="1"/>
  <c r="J13" i="14"/>
  <c r="J15" i="14" s="1"/>
</calcChain>
</file>

<file path=xl/sharedStrings.xml><?xml version="1.0" encoding="utf-8"?>
<sst xmlns="http://schemas.openxmlformats.org/spreadsheetml/2006/main" count="136" uniqueCount="71">
  <si>
    <t>Emissora</t>
  </si>
  <si>
    <t>Record Bahia</t>
  </si>
  <si>
    <t>Praça:</t>
  </si>
  <si>
    <t>São Paulo</t>
  </si>
  <si>
    <t>Evento:</t>
  </si>
  <si>
    <t>Dia das Mães</t>
  </si>
  <si>
    <t>Período:</t>
  </si>
  <si>
    <t>Maio</t>
  </si>
  <si>
    <t>ENTREGA COMERCIAL TV  2024 - DIA DAS MÃES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</si>
  <si>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</si>
  <si>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</si>
  <si>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</si>
  <si>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</si>
  <si>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</si>
  <si>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</si>
  <si>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</si>
  <si>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</si>
  <si>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VALOR DAC BRUTO 20%</t>
  </si>
  <si>
    <t>Rotativo na programação</t>
  </si>
  <si>
    <t xml:space="preserve">Assinatura de 5” nas chamadas </t>
  </si>
  <si>
    <t>5"</t>
  </si>
  <si>
    <t>Bahia no Ar</t>
  </si>
  <si>
    <t>Assinatura de 5” nas no break do Quadro Especial</t>
  </si>
  <si>
    <t>05"</t>
  </si>
  <si>
    <t>Merchandising</t>
  </si>
  <si>
    <t>60"</t>
  </si>
  <si>
    <t xml:space="preserve">Comercial </t>
  </si>
  <si>
    <t>30"</t>
  </si>
  <si>
    <t>Desconto</t>
  </si>
  <si>
    <t>VALOR DAC NEGOCIADO</t>
  </si>
  <si>
    <t>Total negociado</t>
  </si>
  <si>
    <t xml:space="preserve">Valor do cachê das ações de merchandising não estão incluídas na proposta.
</t>
  </si>
  <si>
    <t xml:space="preserve">
Valores referentes à tabela de preços de Outubro de 2023. 
</t>
  </si>
  <si>
    <t>Março</t>
  </si>
  <si>
    <t>**Valores referente a tabela de OUTUBRO 2025</t>
  </si>
  <si>
    <t>*Valores referente a tabela de OUTUBRO 2025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</si>
  <si>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</si>
  <si>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</si>
  <si>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</si>
  <si>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</si>
  <si>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</si>
  <si>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</si>
  <si>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</si>
  <si>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</si>
  <si>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</si>
  <si>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</si>
  <si>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</si>
  <si>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</si>
  <si>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</si>
  <si>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</si>
  <si>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</si>
  <si>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</si>
  <si>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</si>
  <si>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</si>
  <si>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</si>
  <si>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</si>
  <si>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</si>
  <si>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</si>
  <si>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</si>
  <si>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</si>
  <si>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</si>
  <si>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</si>
  <si>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</si>
  <si>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</si>
  <si>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</si>
  <si>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</si>
  <si>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</si>
  <si>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</si>
  <si>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maio</t>
  </si>
  <si>
    <t>*Valores referente a tabela de outubro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</si>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</sst>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3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mbria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164" fontId="6" fillId="2" borderId="2" xfId="5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/>
    </xf>
    <xf numFmtId="0" fontId="9" fillId="3" borderId="0" xfId="2" quotePrefix="1" applyFont="1" applyFill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4" fontId="9" fillId="3" borderId="3" xfId="5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7" fillId="3" borderId="0" xfId="2" applyFont="1" applyFill="1" applyAlignment="1">
      <alignment vertical="center"/>
    </xf>
    <xf numFmtId="0" fontId="9" fillId="3" borderId="0" xfId="2" applyFont="1" applyFill="1" applyAlignment="1">
      <alignment horizontal="center" vertical="center"/>
    </xf>
    <xf numFmtId="4" fontId="11" fillId="3" borderId="0" xfId="5" applyNumberFormat="1" applyFont="1" applyFill="1" applyBorder="1" applyAlignment="1">
      <alignment horizontal="center" vertical="center"/>
    </xf>
    <xf numFmtId="4" fontId="9" fillId="3" borderId="0" xfId="5" applyNumberFormat="1" applyFont="1" applyFill="1" applyBorder="1" applyAlignment="1">
      <alignment horizontal="center" vertical="center"/>
    </xf>
    <xf numFmtId="0" fontId="9" fillId="3" borderId="0" xfId="2" applyFont="1" applyFill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13" fillId="0" borderId="0" xfId="0" applyFont="1" applyAlignment="1">
      <alignment horizontal="center"/>
    </xf>
    <xf numFmtId="4" fontId="14" fillId="0" borderId="0" xfId="5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64" fontId="9" fillId="3" borderId="5" xfId="5" applyFont="1" applyFill="1" applyBorder="1" applyAlignment="1">
      <alignment vertical="center" wrapText="1"/>
    </xf>
    <xf numFmtId="164" fontId="9" fillId="3" borderId="6" xfId="5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164" fontId="9" fillId="3" borderId="0" xfId="5" applyFont="1" applyFill="1" applyBorder="1" applyAlignment="1">
      <alignment vertical="center"/>
    </xf>
    <xf numFmtId="165" fontId="15" fillId="3" borderId="0" xfId="1" applyFont="1" applyFill="1" applyBorder="1" applyAlignment="1">
      <alignment horizontal="center" vertical="center"/>
    </xf>
    <xf numFmtId="3" fontId="16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4" fontId="14" fillId="4" borderId="0" xfId="5" applyNumberFormat="1" applyFont="1" applyFill="1" applyBorder="1" applyAlignment="1">
      <alignment horizontal="center" vertical="center"/>
    </xf>
    <xf numFmtId="4" fontId="14" fillId="0" borderId="1" xfId="5" applyNumberFormat="1" applyFont="1" applyBorder="1" applyAlignment="1">
      <alignment horizontal="center" vertical="center"/>
    </xf>
    <xf numFmtId="165" fontId="17" fillId="3" borderId="1" xfId="1" applyFont="1" applyFill="1" applyBorder="1" applyAlignment="1">
      <alignment horizontal="center" vertical="center"/>
    </xf>
    <xf numFmtId="9" fontId="18" fillId="3" borderId="1" xfId="4" applyFont="1" applyFill="1" applyBorder="1" applyAlignment="1">
      <alignment horizontal="center" vertical="center"/>
    </xf>
    <xf numFmtId="4" fontId="15" fillId="5" borderId="1" xfId="5" applyNumberFormat="1" applyFont="1" applyFill="1" applyBorder="1" applyAlignment="1">
      <alignment horizontal="center" vertical="center"/>
    </xf>
    <xf numFmtId="165" fontId="15" fillId="6" borderId="0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9" fillId="3" borderId="0" xfId="5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9" fillId="3" borderId="0" xfId="2" quotePrefix="1" applyNumberFormat="1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164" fontId="9" fillId="3" borderId="7" xfId="5" applyFont="1" applyFill="1" applyBorder="1" applyAlignment="1">
      <alignment vertical="center"/>
    </xf>
    <xf numFmtId="3" fontId="9" fillId="3" borderId="8" xfId="2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/>
    </xf>
    <xf numFmtId="4" fontId="9" fillId="3" borderId="3" xfId="1" applyNumberFormat="1" applyFont="1" applyFill="1" applyBorder="1" applyAlignment="1">
      <alignment horizontal="center" vertical="center" wrapText="1"/>
    </xf>
    <xf numFmtId="166" fontId="9" fillId="3" borderId="3" xfId="2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4" fontId="9" fillId="3" borderId="9" xfId="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165" fontId="7" fillId="0" borderId="1" xfId="1" applyFont="1" applyBorder="1" applyAlignment="1">
      <alignment vertical="center"/>
    </xf>
    <xf numFmtId="165" fontId="7" fillId="8" borderId="0" xfId="0" applyNumberFormat="1" applyFont="1" applyFill="1" applyAlignment="1">
      <alignment vertical="center"/>
    </xf>
    <xf numFmtId="43" fontId="7" fillId="0" borderId="1" xfId="0" applyNumberFormat="1" applyFont="1" applyBorder="1" applyAlignment="1">
      <alignment vertical="center"/>
    </xf>
    <xf numFmtId="0" fontId="21" fillId="9" borderId="11" xfId="2" applyFont="1" applyFill="1" applyBorder="1" applyAlignment="1">
      <alignment horizontal="center" vertical="center"/>
    </xf>
    <xf numFmtId="0" fontId="21" fillId="9" borderId="12" xfId="2" applyFont="1" applyFill="1" applyBorder="1" applyAlignment="1">
      <alignment horizontal="center" vertical="center"/>
    </xf>
    <xf numFmtId="0" fontId="21" fillId="9" borderId="13" xfId="2" applyFont="1" applyFill="1" applyBorder="1" applyAlignment="1">
      <alignment horizontal="center" vertical="center"/>
    </xf>
    <xf numFmtId="0" fontId="22" fillId="10" borderId="14" xfId="2" applyFont="1" applyFill="1" applyBorder="1" applyAlignment="1">
      <alignment horizontal="center" vertical="center"/>
    </xf>
    <xf numFmtId="0" fontId="22" fillId="10" borderId="15" xfId="2" applyFont="1" applyFill="1" applyBorder="1" applyAlignment="1">
      <alignment horizontal="center" vertical="center" wrapText="1"/>
    </xf>
    <xf numFmtId="0" fontId="22" fillId="10" borderId="15" xfId="2" applyFont="1" applyFill="1" applyBorder="1" applyAlignment="1">
      <alignment horizontal="center" vertical="center"/>
    </xf>
    <xf numFmtId="0" fontId="22" fillId="10" borderId="16" xfId="2" applyFont="1" applyFill="1" applyBorder="1" applyAlignment="1">
      <alignment horizontal="center" vertical="center" wrapText="1"/>
    </xf>
    <xf numFmtId="0" fontId="22" fillId="10" borderId="17" xfId="2" applyFont="1" applyFill="1" applyBorder="1" applyAlignment="1">
      <alignment horizontal="center" vertical="center" wrapText="1"/>
    </xf>
    <xf numFmtId="0" fontId="22" fillId="10" borderId="18" xfId="2" applyFont="1" applyFill="1" applyBorder="1" applyAlignment="1">
      <alignment horizontal="center" vertical="center" wrapText="1"/>
    </xf>
    <xf numFmtId="0" fontId="23" fillId="11" borderId="19" xfId="2" applyFont="1" applyFill="1" applyBorder="1" applyAlignment="1">
      <alignment horizontal="center" vertical="center" wrapText="1"/>
    </xf>
    <xf numFmtId="0" fontId="23" fillId="11" borderId="20" xfId="2" applyFont="1" applyFill="1" applyBorder="1" applyAlignment="1">
      <alignment horizontal="center" vertical="center" wrapText="1"/>
    </xf>
    <xf numFmtId="0" fontId="24" fillId="11" borderId="20" xfId="2" applyFont="1" applyFill="1" applyBorder="1" applyAlignment="1">
      <alignment horizontal="center" vertical="center" wrapText="1"/>
    </xf>
    <xf numFmtId="0" fontId="25" fillId="11" borderId="20" xfId="2" applyFont="1" applyFill="1" applyBorder="1" applyAlignment="1">
      <alignment horizontal="center" vertical="center" wrapText="1"/>
    </xf>
    <xf numFmtId="3" fontId="23" fillId="11" borderId="20" xfId="2" applyNumberFormat="1" applyFont="1" applyFill="1" applyBorder="1" applyAlignment="1">
      <alignment horizontal="center" vertical="center" wrapText="1"/>
    </xf>
    <xf numFmtId="0" fontId="26" fillId="11" borderId="20" xfId="2" applyFont="1" applyFill="1" applyBorder="1" applyAlignment="1">
      <alignment horizontal="center" vertical="center" wrapText="1"/>
    </xf>
    <xf numFmtId="8" fontId="23" fillId="11" borderId="20" xfId="2" applyNumberFormat="1" applyFont="1" applyFill="1" applyBorder="1" applyAlignment="1">
      <alignment horizontal="center" vertical="center"/>
    </xf>
    <xf numFmtId="8" fontId="23" fillId="11" borderId="21" xfId="2" applyNumberFormat="1" applyFont="1" applyFill="1" applyBorder="1" applyAlignment="1">
      <alignment horizontal="center" vertical="center" wrapText="1"/>
    </xf>
    <xf numFmtId="0" fontId="23" fillId="11" borderId="22" xfId="2" applyFont="1" applyFill="1" applyBorder="1" applyAlignment="1">
      <alignment horizontal="center" vertical="center" wrapText="1"/>
    </xf>
    <xf numFmtId="0" fontId="23" fillId="11" borderId="23" xfId="2" applyFont="1" applyFill="1" applyBorder="1" applyAlignment="1">
      <alignment horizontal="center" vertical="center" wrapText="1"/>
    </xf>
    <xf numFmtId="0" fontId="24" fillId="11" borderId="23" xfId="2" applyFont="1" applyFill="1" applyBorder="1" applyAlignment="1">
      <alignment horizontal="center" vertical="center" wrapText="1"/>
    </xf>
    <xf numFmtId="0" fontId="23" fillId="0" borderId="23" xfId="2" applyFont="1" applyBorder="1" applyAlignment="1">
      <alignment horizontal="center" vertical="center" wrapText="1"/>
    </xf>
    <xf numFmtId="3" fontId="23" fillId="11" borderId="23" xfId="2" applyNumberFormat="1" applyFont="1" applyFill="1" applyBorder="1" applyAlignment="1">
      <alignment horizontal="center" vertical="center" wrapText="1"/>
    </xf>
    <xf numFmtId="0" fontId="26" fillId="11" borderId="23" xfId="2" applyFont="1" applyFill="1" applyBorder="1" applyAlignment="1">
      <alignment horizontal="center" vertical="center" wrapText="1"/>
    </xf>
    <xf numFmtId="8" fontId="23" fillId="11" borderId="23" xfId="2" applyNumberFormat="1" applyFont="1" applyFill="1" applyBorder="1" applyAlignment="1">
      <alignment horizontal="center" vertical="center"/>
    </xf>
    <xf numFmtId="8" fontId="23" fillId="11" borderId="24" xfId="2" applyNumberFormat="1" applyFont="1" applyFill="1" applyBorder="1" applyAlignment="1">
      <alignment horizontal="center" vertical="center" wrapText="1"/>
    </xf>
    <xf numFmtId="0" fontId="27" fillId="9" borderId="25" xfId="2" applyFont="1" applyFill="1" applyBorder="1" applyAlignment="1">
      <alignment horizontal="center" vertical="center" wrapText="1"/>
    </xf>
    <xf numFmtId="0" fontId="23" fillId="9" borderId="26" xfId="2" applyFont="1" applyFill="1" applyBorder="1" applyAlignment="1">
      <alignment horizontal="center" vertical="center" wrapText="1"/>
    </xf>
    <xf numFmtId="0" fontId="23" fillId="9" borderId="26" xfId="2" applyFont="1" applyFill="1" applyBorder="1" applyAlignment="1">
      <alignment horizontal="center" vertical="center"/>
    </xf>
    <xf numFmtId="0" fontId="22" fillId="9" borderId="26" xfId="2" applyFont="1" applyFill="1" applyBorder="1" applyAlignment="1">
      <alignment horizontal="center" vertical="center" wrapText="1"/>
    </xf>
    <xf numFmtId="3" fontId="28" fillId="9" borderId="26" xfId="2" applyNumberFormat="1" applyFont="1" applyFill="1" applyBorder="1" applyAlignment="1">
      <alignment horizontal="center" vertical="center" wrapText="1"/>
    </xf>
    <xf numFmtId="0" fontId="26" fillId="9" borderId="26" xfId="2" applyFont="1" applyFill="1" applyBorder="1" applyAlignment="1">
      <alignment horizontal="center" vertical="center" wrapText="1"/>
    </xf>
    <xf numFmtId="9" fontId="29" fillId="9" borderId="27" xfId="2" applyNumberFormat="1" applyFont="1" applyFill="1" applyBorder="1" applyAlignment="1">
      <alignment horizontal="center" vertical="center" wrapText="1"/>
    </xf>
    <xf numFmtId="0" fontId="29" fillId="12" borderId="28" xfId="2" applyFont="1" applyFill="1" applyBorder="1" applyAlignment="1">
      <alignment horizontal="center" vertical="center"/>
    </xf>
    <xf numFmtId="0" fontId="30" fillId="12" borderId="29" xfId="2" applyFont="1" applyFill="1" applyBorder="1" applyAlignment="1">
      <alignment horizontal="center" vertical="center"/>
    </xf>
    <xf numFmtId="0" fontId="30" fillId="12" borderId="30" xfId="2" applyFont="1" applyFill="1" applyBorder="1" applyAlignment="1">
      <alignment horizontal="center" vertical="center"/>
    </xf>
    <xf numFmtId="0" fontId="22" fillId="9" borderId="23" xfId="2" applyFont="1" applyFill="1" applyBorder="1" applyAlignment="1">
      <alignment horizontal="center" vertical="center" wrapText="1"/>
    </xf>
    <xf numFmtId="0" fontId="23" fillId="9" borderId="23" xfId="2" applyFont="1" applyFill="1" applyBorder="1" applyAlignment="1">
      <alignment horizontal="center" vertical="center"/>
    </xf>
    <xf numFmtId="0" fontId="31" fillId="9" borderId="23" xfId="2" applyFont="1" applyFill="1" applyBorder="1" applyAlignment="1">
      <alignment horizontal="center" vertical="center" wrapText="1"/>
    </xf>
    <xf numFmtId="0" fontId="26" fillId="9" borderId="23" xfId="2" applyFont="1" applyFill="1" applyBorder="1" applyAlignment="1">
      <alignment horizontal="center" vertical="center" wrapText="1"/>
    </xf>
    <xf numFmtId="0" fontId="23" fillId="9" borderId="23" xfId="2" applyFont="1" applyFill="1" applyBorder="1" applyAlignment="1">
      <alignment vertical="center" wrapText="1"/>
    </xf>
    <xf numFmtId="0" fontId="22" fillId="9" borderId="24" xfId="2" applyFont="1" applyFill="1" applyBorder="1" applyAlignment="1">
      <alignment horizontal="center" vertical="center" wrapText="1"/>
    </xf>
    <xf numFmtId="0" fontId="31" fillId="9" borderId="24" xfId="2" applyFont="1" applyFill="1" applyBorder="1" applyAlignment="1">
      <alignment horizontal="center" vertical="center" wrapText="1"/>
    </xf>
    <xf numFmtId="8" fontId="32" fillId="9" borderId="27" xfId="2" applyNumberFormat="1" applyFont="1" applyFill="1" applyBorder="1" applyAlignment="1">
      <alignment horizontal="center" vertical="center" wrapText="1"/>
    </xf>
    <xf numFmtId="8" fontId="31" fillId="9" borderId="26" xfId="2" applyNumberFormat="1" applyFont="1" applyFill="1" applyBorder="1" applyAlignment="1">
      <alignment horizontal="center" vertical="center" wrapText="1"/>
    </xf>
    <xf numFmtId="165" fontId="17" fillId="13" borderId="1" xfId="1" applyFont="1" applyFill="1" applyBorder="1" applyAlignment="1">
      <alignment horizontal="center" vertical="center"/>
    </xf>
    <xf numFmtId="4" fontId="33" fillId="13" borderId="1" xfId="5" applyNumberFormat="1" applyFont="1" applyFill="1" applyBorder="1" applyAlignment="1">
      <alignment horizontal="center" vertical="center"/>
    </xf>
    <xf numFmtId="0" fontId="34" fillId="0" borderId="0" xfId="0" applyFont="1"/>
    <xf numFmtId="0" fontId="7" fillId="0" borderId="0" xfId="0" applyFont="1" applyAlignment="1">
      <alignment horizontal="left" vertical="center" wrapText="1"/>
    </xf>
    <xf numFmtId="164" fontId="9" fillId="3" borderId="0" xfId="5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4" fontId="6" fillId="0" borderId="3" xfId="5" applyFont="1" applyBorder="1" applyAlignment="1">
      <alignment horizontal="left" vertical="center"/>
    </xf>
    <xf numFmtId="164" fontId="6" fillId="0" borderId="9" xfId="5" applyFont="1" applyBorder="1" applyAlignment="1">
      <alignment horizontal="left" vertical="center"/>
    </xf>
    <xf numFmtId="164" fontId="6" fillId="0" borderId="7" xfId="5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4" fontId="9" fillId="3" borderId="9" xfId="5" applyFont="1" applyFill="1" applyBorder="1" applyAlignment="1">
      <alignment vertical="center"/>
    </xf>
    <xf numFmtId="164" fontId="9" fillId="3" borderId="7" xfId="5" applyFont="1" applyFill="1" applyBorder="1" applyAlignment="1">
      <alignment vertical="center"/>
    </xf>
    <xf numFmtId="164" fontId="9" fillId="4" borderId="10" xfId="5" applyFont="1" applyFill="1" applyBorder="1" applyAlignment="1">
      <alignment horizontal="center" vertical="center"/>
    </xf>
    <xf numFmtId="164" fontId="9" fillId="4" borderId="0" xfId="5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showGridLines="0" topLeftCell="A32" zoomScale="87" zoomScaleNormal="87" workbookViewId="0">
      <selection activeCell="B34" sqref="B34"/>
    </sheetView>
  </sheetViews>
  <sheetFormatPr defaultRowHeight="12.75" x14ac:dyDescent="0.2"/>
  <cols>
    <col min="1" max="1" width="3.5703125" style="6" customWidth="1"/>
    <col min="2" max="2" width="25.7109375" style="6" customWidth="1"/>
    <col min="3" max="3" width="22.42578125" style="6" customWidth="1"/>
    <col min="4" max="4" width="15.85546875" style="6" customWidth="1"/>
    <col min="5" max="5" width="49.5703125" style="6" customWidth="1"/>
    <col min="6" max="6" width="14.5703125" style="6" customWidth="1"/>
    <col min="7" max="7" width="18.42578125" style="6" customWidth="1"/>
    <col min="8" max="8" width="12.7109375" style="6" customWidth="1"/>
    <col min="9" max="9" width="25.140625" style="6" customWidth="1"/>
    <col min="10" max="10" width="23.42578125" style="6" customWidth="1"/>
    <col min="11" max="11" width="22.7109375" style="6" customWidth="1"/>
    <col min="12" max="12" width="21.85546875" style="6" customWidth="1"/>
    <col min="13" max="13" width="11.28515625" style="6" bestFit="1" customWidth="1"/>
    <col min="14" max="14" width="22.140625" style="6" customWidth="1"/>
    <col min="15" max="15" width="15.7109375" style="6" customWidth="1"/>
    <col min="16" max="16384" width="9.140625" style="6"/>
  </cols>
  <sheetData>
    <row r="2" spans="1:11" ht="18.75" x14ac:dyDescent="0.2">
      <c r="B2" s="5" t="s">
        <v>0</v>
      </c>
      <c r="C2" s="114" t="s">
        <v>1</v>
      </c>
      <c r="D2" s="114"/>
    </row>
    <row r="3" spans="1:11" ht="18.75" x14ac:dyDescent="0.2">
      <c r="B3" s="5" t="s">
        <v>2</v>
      </c>
      <c r="C3" s="114" t="s">
        <v>3</v>
      </c>
      <c r="D3" s="114"/>
    </row>
    <row r="4" spans="1:11" ht="18.75" x14ac:dyDescent="0.2">
      <c r="B4" s="5" t="s">
        <v>4</v>
      </c>
      <c r="C4" s="115" t="s">
        <v>5</v>
      </c>
      <c r="D4" s="116"/>
    </row>
    <row r="5" spans="1:11" ht="18.75" x14ac:dyDescent="0.2">
      <c r="B5" s="5" t="s">
        <v>6</v>
      </c>
      <c r="C5" s="115" t="s">
        <v>7</v>
      </c>
      <c r="D5" s="116"/>
    </row>
    <row r="7" spans="1:11" ht="21" x14ac:dyDescent="0.2">
      <c r="A7" s="7"/>
      <c r="B7" s="119" t="s">
        <v>8</v>
      </c>
      <c r="C7" s="120"/>
      <c r="D7" s="120"/>
      <c r="E7" s="120"/>
      <c r="F7" s="120"/>
      <c r="G7" s="120"/>
      <c r="H7" s="120"/>
      <c r="I7" s="120"/>
      <c r="J7" s="120"/>
      <c r="K7" s="120"/>
    </row>
    <row r="8" spans="1:11" ht="25.5" x14ac:dyDescent="0.2">
      <c r="A8" s="7"/>
      <c r="B8" s="117" t="s">
        <v>9</v>
      </c>
      <c r="C8" s="118"/>
      <c r="D8" s="8" t="s">
        <v>10</v>
      </c>
      <c r="E8" s="8" t="s">
        <v>11</v>
      </c>
      <c r="F8" s="9" t="s">
        <v>12</v>
      </c>
      <c r="G8" s="10" t="s">
        <v>13</v>
      </c>
      <c r="H8" s="11" t="s">
        <v>14</v>
      </c>
      <c r="I8" s="8" t="s">
        <v>15</v>
      </c>
      <c r="J8" s="55" t="s">
        <v>16</v>
      </c>
      <c r="K8" s="58" t="s">
        <v>17</v>
      </c>
    </row>
    <row r="9" spans="1:11" ht="15.75" x14ac:dyDescent="0.2">
      <c r="A9" s="7"/>
      <c r="B9" s="27" t="s">
        <v>18</v>
      </c>
      <c r="C9" s="28"/>
      <c r="D9" s="12"/>
      <c r="E9" s="13" t="s">
        <v>19</v>
      </c>
      <c r="F9" s="14" t="s">
        <v>20</v>
      </c>
      <c r="G9" s="33">
        <v>30</v>
      </c>
      <c r="H9" s="54">
        <v>0.25</v>
      </c>
      <c r="I9" s="53">
        <v>15514.83</v>
      </c>
      <c r="J9" s="56">
        <f>I9*H9*G9</f>
        <v>116361.22500000001</v>
      </c>
      <c r="K9" s="57"/>
    </row>
    <row r="10" spans="1:11" ht="20.25" customHeight="1" x14ac:dyDescent="0.2">
      <c r="A10" s="7"/>
      <c r="B10" s="121" t="s">
        <v>21</v>
      </c>
      <c r="C10" s="122"/>
      <c r="D10" s="12"/>
      <c r="E10" s="13" t="s">
        <v>22</v>
      </c>
      <c r="F10" s="26" t="s">
        <v>23</v>
      </c>
      <c r="G10" s="32">
        <v>3</v>
      </c>
      <c r="H10" s="26">
        <v>0.375</v>
      </c>
      <c r="I10" s="15">
        <v>6164</v>
      </c>
      <c r="J10" s="56">
        <f>G10*H10*I10</f>
        <v>6934.5</v>
      </c>
      <c r="K10" s="57"/>
    </row>
    <row r="11" spans="1:11" ht="15.75" x14ac:dyDescent="0.2">
      <c r="A11" s="17"/>
      <c r="B11" s="121" t="s">
        <v>21</v>
      </c>
      <c r="C11" s="122"/>
      <c r="D11" s="12"/>
      <c r="E11" s="13" t="s">
        <v>24</v>
      </c>
      <c r="F11" s="26" t="s">
        <v>25</v>
      </c>
      <c r="G11" s="32">
        <v>3</v>
      </c>
      <c r="H11" s="26">
        <v>1</v>
      </c>
      <c r="I11" s="15">
        <v>15514.83</v>
      </c>
      <c r="J11" s="56">
        <f>I11*H11*G11</f>
        <v>46544.49</v>
      </c>
      <c r="K11" s="60">
        <f>J11-J11*20%</f>
        <v>37235.591999999997</v>
      </c>
    </row>
    <row r="12" spans="1:11" ht="15.75" x14ac:dyDescent="0.2">
      <c r="A12" s="17"/>
      <c r="B12" s="27" t="s">
        <v>18</v>
      </c>
      <c r="C12" s="50"/>
      <c r="D12" s="12"/>
      <c r="E12" s="13" t="s">
        <v>26</v>
      </c>
      <c r="F12" s="26" t="s">
        <v>27</v>
      </c>
      <c r="G12" s="51">
        <v>32</v>
      </c>
      <c r="H12" s="26">
        <v>1</v>
      </c>
      <c r="I12" s="15">
        <v>15514.83</v>
      </c>
      <c r="J12" s="56">
        <f>I12*H12*G12</f>
        <v>496474.56</v>
      </c>
      <c r="K12" s="57"/>
    </row>
    <row r="13" spans="1:11" ht="21" x14ac:dyDescent="0.35">
      <c r="A13" s="17"/>
      <c r="B13" s="123"/>
      <c r="C13" s="124"/>
      <c r="D13" s="124"/>
      <c r="E13" s="124"/>
      <c r="F13" s="124"/>
      <c r="G13" s="52">
        <f>SUM(G9:G12)</f>
        <v>68</v>
      </c>
      <c r="H13" s="38"/>
      <c r="I13" s="39"/>
      <c r="J13" s="44">
        <f>SUM(J9:J12)</f>
        <v>666314.77500000002</v>
      </c>
      <c r="K13" s="61">
        <f>K11</f>
        <v>37235.591999999997</v>
      </c>
    </row>
    <row r="14" spans="1:11" ht="21" x14ac:dyDescent="0.35">
      <c r="A14" s="17"/>
      <c r="B14" s="46"/>
      <c r="C14" s="35"/>
      <c r="D14" s="12"/>
      <c r="E14" s="21"/>
      <c r="F14" s="22"/>
      <c r="G14" s="34"/>
      <c r="H14" s="23"/>
      <c r="I14" s="40" t="s">
        <v>28</v>
      </c>
      <c r="J14" s="42">
        <v>0.75</v>
      </c>
      <c r="K14" s="59" t="s">
        <v>29</v>
      </c>
    </row>
    <row r="15" spans="1:11" ht="21" x14ac:dyDescent="0.35">
      <c r="A15" s="17"/>
      <c r="B15" s="46"/>
      <c r="C15" s="35"/>
      <c r="D15" s="12"/>
      <c r="E15" s="21"/>
      <c r="F15" s="22"/>
      <c r="G15" s="34"/>
      <c r="H15" s="23"/>
      <c r="I15" s="43" t="s">
        <v>30</v>
      </c>
      <c r="J15" s="41">
        <f>J13-J13*J14</f>
        <v>166578.69374999998</v>
      </c>
      <c r="K15" s="62">
        <f>K13-K13*J14</f>
        <v>9308.898000000001</v>
      </c>
    </row>
    <row r="16" spans="1:11" ht="29.25" customHeight="1" x14ac:dyDescent="0.35">
      <c r="A16" s="17"/>
      <c r="B16" s="46"/>
      <c r="C16" s="35"/>
      <c r="D16" s="12"/>
      <c r="E16" s="21"/>
      <c r="F16" s="22"/>
      <c r="G16" s="34"/>
      <c r="H16" s="23"/>
      <c r="I16" s="108" t="s">
        <v>67</v>
      </c>
      <c r="J16" s="107">
        <f>J15+N27</f>
        <v>174788.69374999998</v>
      </c>
    </row>
    <row r="17" spans="1:14" x14ac:dyDescent="0.2">
      <c r="A17" s="113"/>
      <c r="B17" s="113"/>
      <c r="C17" s="29"/>
      <c r="D17" s="29"/>
      <c r="E17" s="29"/>
      <c r="F17" s="47"/>
      <c r="G17" s="30"/>
      <c r="H17" s="31"/>
      <c r="I17" s="29"/>
      <c r="J17" s="29"/>
    </row>
    <row r="18" spans="1:14" ht="15.75" x14ac:dyDescent="0.25">
      <c r="A18" s="111"/>
      <c r="B18" s="111"/>
      <c r="C18" s="111"/>
      <c r="D18" s="48"/>
      <c r="E18" s="49"/>
      <c r="F18" s="18"/>
      <c r="G18" s="25"/>
      <c r="H18" s="16"/>
      <c r="I18" s="19"/>
      <c r="J18" s="20"/>
    </row>
    <row r="19" spans="1:14" ht="21" x14ac:dyDescent="0.2">
      <c r="A19" s="7"/>
      <c r="B19" s="112" t="s">
        <v>35</v>
      </c>
      <c r="C19" s="112"/>
      <c r="D19" s="112"/>
      <c r="E19" s="45"/>
      <c r="F19" s="45"/>
      <c r="G19" s="45"/>
      <c r="H19" s="45"/>
      <c r="I19" s="45"/>
      <c r="J19" s="45"/>
    </row>
    <row r="20" spans="1:14" ht="26.25" customHeight="1" x14ac:dyDescent="0.2">
      <c r="B20" s="110" t="s">
        <v>31</v>
      </c>
      <c r="C20" s="110"/>
      <c r="D20" s="110"/>
      <c r="E20" s="110"/>
    </row>
    <row r="22" spans="1:14" ht="13.5" thickBot="1" x14ac:dyDescent="0.25"/>
    <row r="23" spans="1:14" ht="23.25" x14ac:dyDescent="0.2">
      <c r="B23" s="63"/>
      <c r="C23" s="64" t="s">
        <v>36</v>
      </c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65"/>
    </row>
    <row r="24" spans="1:14" ht="12.75" customHeight="1" thickBot="1" x14ac:dyDescent="0.25">
      <c r="B24" s="66" t="s">
        <v>37</v>
      </c>
      <c r="C24" s="67" t="s">
        <v>38</v>
      </c>
      <c r="D24" s="68" t="s">
        <v>39</v>
      </c>
      <c r="E24" s="67" t="s">
        <v>40</v>
      </c>
      <c r="F24" s="69" t="s">
        <v>41</v>
      </c>
      <c r="G24" s="70"/>
      <c r="H24" s="67" t="s">
        <v>42</v>
      </c>
      <c r="I24" s="67" t="s">
        <v>43</v>
      </c>
      <c r="J24" s="69" t="s">
        <v>44</v>
      </c>
      <c r="K24" s="70"/>
      <c r="L24" s="67" t="s">
        <v>45</v>
      </c>
      <c r="M24" s="71" t="s">
        <v>46</v>
      </c>
      <c r="N24" s="71" t="s">
        <v>47</v>
      </c>
    </row>
    <row r="25" spans="1:14" ht="24" x14ac:dyDescent="0.2">
      <c r="B25" s="72" t="s">
        <v>48</v>
      </c>
      <c r="C25" s="73" t="s">
        <v>49</v>
      </c>
      <c r="D25" s="73" t="s">
        <v>50</v>
      </c>
      <c r="E25" s="74" t="s">
        <v>51</v>
      </c>
      <c r="F25" s="75">
        <v>3</v>
      </c>
      <c r="G25" s="75" t="s">
        <v>52</v>
      </c>
      <c r="H25" s="76">
        <v>40000</v>
      </c>
      <c r="I25" s="77" t="s">
        <v>53</v>
      </c>
      <c r="J25" s="78">
        <v>21</v>
      </c>
      <c r="K25" s="73" t="s">
        <v>54</v>
      </c>
      <c r="L25" s="78">
        <v>840</v>
      </c>
      <c r="M25" s="79"/>
      <c r="N25" s="79">
        <v>840</v>
      </c>
    </row>
    <row r="26" spans="1:14" ht="36.75" thickBot="1" x14ac:dyDescent="0.25">
      <c r="B26" s="80" t="s">
        <v>55</v>
      </c>
      <c r="C26" s="81" t="s">
        <v>56</v>
      </c>
      <c r="D26" s="81" t="s">
        <v>57</v>
      </c>
      <c r="E26" s="82" t="s">
        <v>58</v>
      </c>
      <c r="F26" s="83">
        <v>1</v>
      </c>
      <c r="G26" s="81" t="s">
        <v>59</v>
      </c>
      <c r="H26" s="84">
        <v>200000</v>
      </c>
      <c r="I26" s="85" t="s">
        <v>60</v>
      </c>
      <c r="J26" s="86">
        <v>32000</v>
      </c>
      <c r="K26" s="81" t="s">
        <v>61</v>
      </c>
      <c r="L26" s="86">
        <v>32000</v>
      </c>
      <c r="M26" s="87"/>
      <c r="N26" s="87">
        <v>32000</v>
      </c>
    </row>
    <row r="27" spans="1:14" ht="21" x14ac:dyDescent="0.2">
      <c r="B27" s="88" t="s">
        <v>62</v>
      </c>
      <c r="C27" s="89"/>
      <c r="D27" s="90"/>
      <c r="E27" s="89"/>
      <c r="F27" s="91"/>
      <c r="G27" s="90"/>
      <c r="H27" s="92">
        <v>240000</v>
      </c>
      <c r="I27" s="93"/>
      <c r="J27" s="90"/>
      <c r="K27" s="93"/>
      <c r="L27" s="106">
        <v>32840</v>
      </c>
      <c r="M27" s="94">
        <v>0.75</v>
      </c>
      <c r="N27" s="105">
        <v>8210</v>
      </c>
    </row>
    <row r="28" spans="1:14" ht="19.5" thickBot="1" x14ac:dyDescent="0.25">
      <c r="B28" s="95" t="s">
        <v>63</v>
      </c>
      <c r="C28" s="96"/>
      <c r="D28" s="96"/>
      <c r="E28" s="97"/>
      <c r="F28" s="98"/>
      <c r="G28" s="99"/>
      <c r="H28" s="100" t="s">
        <v>64</v>
      </c>
      <c r="I28" s="101"/>
      <c r="J28" s="99"/>
      <c r="K28" s="102"/>
      <c r="L28" s="100" t="s">
        <v>65</v>
      </c>
      <c r="M28" s="103"/>
      <c r="N28" s="104" t="s">
        <v>66</v>
      </c>
    </row>
    <row r="34" spans="2:2" ht="15.75" x14ac:dyDescent="0.25">
      <c r="B34" s="109" t="s">
        <v>70</v>
      </c>
    </row>
  </sheetData>
  <mergeCells count="13">
    <mergeCell ref="B20:E20"/>
    <mergeCell ref="A18:C18"/>
    <mergeCell ref="B19:D19"/>
    <mergeCell ref="A17:B17"/>
    <mergeCell ref="C2:D2"/>
    <mergeCell ref="C3:D3"/>
    <mergeCell ref="C4:D4"/>
    <mergeCell ref="C5:D5"/>
    <mergeCell ref="B8:C8"/>
    <mergeCell ref="B7:K7"/>
    <mergeCell ref="B10:C10"/>
    <mergeCell ref="B11:C11"/>
    <mergeCell ref="B13:F1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6"/>
  <sheetViews>
    <sheetView showGridLines="0" topLeftCell="A15" zoomScale="87" zoomScaleNormal="87" workbookViewId="0">
      <selection activeCell="D37" sqref="D37"/>
    </sheetView>
  </sheetViews>
  <sheetFormatPr defaultRowHeight="12.75" x14ac:dyDescent="0.2"/>
  <cols>
    <col min="1" max="1" width="3.5703125" style="6" customWidth="1"/>
    <col min="2" max="2" width="25.7109375" style="6" customWidth="1"/>
    <col min="3" max="3" width="22.42578125" style="6" customWidth="1"/>
    <col min="4" max="4" width="15.85546875" style="6" customWidth="1"/>
    <col min="5" max="5" width="49.5703125" style="6" customWidth="1"/>
    <col min="6" max="6" width="14.5703125" style="6" customWidth="1"/>
    <col min="7" max="7" width="18.42578125" style="6" customWidth="1"/>
    <col min="8" max="8" width="12.7109375" style="6" customWidth="1"/>
    <col min="9" max="9" width="24.140625" style="6" customWidth="1"/>
    <col min="10" max="10" width="23.42578125" style="6" customWidth="1"/>
    <col min="11" max="11" width="20.28515625" style="6" customWidth="1"/>
    <col min="12" max="12" width="17.140625" style="6" customWidth="1"/>
    <col min="13" max="13" width="11.28515625" style="6" bestFit="1" customWidth="1"/>
    <col min="14" max="16384" width="9.140625" style="6"/>
  </cols>
  <sheetData>
    <row r="2" spans="1:11" ht="18.75" x14ac:dyDescent="0.2">
      <c r="B2" s="5" t="s">
        <v>0</v>
      </c>
      <c r="C2" s="114" t="s">
        <v>1</v>
      </c>
      <c r="D2" s="114"/>
    </row>
    <row r="3" spans="1:11" ht="18.75" x14ac:dyDescent="0.2">
      <c r="B3" s="5" t="s">
        <v>2</v>
      </c>
      <c r="C3" s="114" t="s">
        <v>3</v>
      </c>
      <c r="D3" s="114"/>
    </row>
    <row r="4" spans="1:11" ht="18.75" x14ac:dyDescent="0.2">
      <c r="B4" s="5" t="s">
        <v>4</v>
      </c>
      <c r="C4" s="115" t="s">
        <v>5</v>
      </c>
      <c r="D4" s="116"/>
    </row>
    <row r="5" spans="1:11" ht="18.75" x14ac:dyDescent="0.2">
      <c r="B5" s="5" t="s">
        <v>6</v>
      </c>
      <c r="C5" s="115" t="s">
        <v>68</v>
      </c>
      <c r="D5" s="116"/>
    </row>
    <row r="7" spans="1:11" ht="21" x14ac:dyDescent="0.2">
      <c r="A7" s="7"/>
      <c r="B7" s="119" t="s">
        <v>8</v>
      </c>
      <c r="C7" s="120"/>
      <c r="D7" s="120"/>
      <c r="E7" s="120"/>
      <c r="F7" s="120"/>
      <c r="G7" s="120"/>
      <c r="H7" s="120"/>
      <c r="I7" s="120"/>
      <c r="J7" s="120"/>
      <c r="K7" s="120"/>
    </row>
    <row r="8" spans="1:11" ht="25.5" x14ac:dyDescent="0.2">
      <c r="A8" s="7"/>
      <c r="B8" s="117" t="s">
        <v>9</v>
      </c>
      <c r="C8" s="118"/>
      <c r="D8" s="8" t="s">
        <v>10</v>
      </c>
      <c r="E8" s="8" t="s">
        <v>11</v>
      </c>
      <c r="F8" s="9" t="s">
        <v>12</v>
      </c>
      <c r="G8" s="10" t="s">
        <v>13</v>
      </c>
      <c r="H8" s="11" t="s">
        <v>14</v>
      </c>
      <c r="I8" s="8" t="s">
        <v>15</v>
      </c>
      <c r="J8" s="8" t="s">
        <v>16</v>
      </c>
      <c r="K8" s="58" t="s">
        <v>17</v>
      </c>
    </row>
    <row r="9" spans="1:11" ht="15.75" x14ac:dyDescent="0.2">
      <c r="A9" s="7"/>
      <c r="B9" s="27" t="s">
        <v>18</v>
      </c>
      <c r="C9" s="28"/>
      <c r="D9" s="12"/>
      <c r="E9" s="13" t="s">
        <v>19</v>
      </c>
      <c r="F9" s="14" t="s">
        <v>20</v>
      </c>
      <c r="G9" s="33">
        <v>30</v>
      </c>
      <c r="H9" s="54">
        <v>0.25</v>
      </c>
      <c r="I9" s="53">
        <v>15514.83</v>
      </c>
      <c r="J9" s="56">
        <f>I9*H9*G9</f>
        <v>116361.22500000001</v>
      </c>
      <c r="K9" s="57"/>
    </row>
    <row r="10" spans="1:11" ht="20.25" customHeight="1" x14ac:dyDescent="0.2">
      <c r="A10" s="7"/>
      <c r="B10" s="121" t="s">
        <v>21</v>
      </c>
      <c r="C10" s="122"/>
      <c r="D10" s="12"/>
      <c r="E10" s="13" t="s">
        <v>22</v>
      </c>
      <c r="F10" s="26" t="s">
        <v>23</v>
      </c>
      <c r="G10" s="32">
        <v>3</v>
      </c>
      <c r="H10" s="26">
        <v>0.375</v>
      </c>
      <c r="I10" s="15">
        <v>6164</v>
      </c>
      <c r="J10" s="56">
        <f>G10*H10*I10</f>
        <v>6934.5</v>
      </c>
      <c r="K10" s="57"/>
    </row>
    <row r="11" spans="1:11" ht="20.25" customHeight="1" x14ac:dyDescent="0.2">
      <c r="A11" s="7"/>
      <c r="B11" s="121" t="s">
        <v>21</v>
      </c>
      <c r="C11" s="122"/>
      <c r="D11" s="12"/>
      <c r="E11" s="13" t="s">
        <v>24</v>
      </c>
      <c r="F11" s="26" t="s">
        <v>25</v>
      </c>
      <c r="G11" s="32">
        <v>1</v>
      </c>
      <c r="H11" s="26">
        <v>1</v>
      </c>
      <c r="I11" s="15">
        <v>17078.25</v>
      </c>
      <c r="J11" s="56">
        <f>I11*H11*G11</f>
        <v>17078.25</v>
      </c>
      <c r="K11" s="60">
        <f>J11-J11*20%</f>
        <v>13662.6</v>
      </c>
    </row>
    <row r="12" spans="1:11" ht="15.75" x14ac:dyDescent="0.2">
      <c r="A12" s="17"/>
      <c r="B12" s="27" t="s">
        <v>18</v>
      </c>
      <c r="C12" s="50"/>
      <c r="D12" s="12"/>
      <c r="E12" s="13" t="s">
        <v>26</v>
      </c>
      <c r="F12" s="26" t="s">
        <v>27</v>
      </c>
      <c r="G12" s="33">
        <v>22</v>
      </c>
      <c r="H12" s="26">
        <v>1</v>
      </c>
      <c r="I12" s="53">
        <v>15514.83</v>
      </c>
      <c r="J12" s="56">
        <f>I12*H12*G12</f>
        <v>341326.26</v>
      </c>
      <c r="K12" s="57"/>
    </row>
    <row r="13" spans="1:11" ht="21" x14ac:dyDescent="0.35">
      <c r="A13" s="17"/>
      <c r="B13" s="123"/>
      <c r="C13" s="124"/>
      <c r="D13" s="124"/>
      <c r="E13" s="124"/>
      <c r="F13" s="124"/>
      <c r="G13" s="37">
        <f>SUM(G9:G12)</f>
        <v>56</v>
      </c>
      <c r="H13" s="38"/>
      <c r="I13" s="39"/>
      <c r="J13" s="44">
        <f>SUM(J9:J12)</f>
        <v>481700.23499999999</v>
      </c>
      <c r="K13" s="61">
        <f>K11</f>
        <v>13662.6</v>
      </c>
    </row>
    <row r="14" spans="1:11" ht="21" x14ac:dyDescent="0.35">
      <c r="A14" s="17"/>
      <c r="B14" s="46"/>
      <c r="C14" s="35"/>
      <c r="D14" s="12"/>
      <c r="E14" s="21"/>
      <c r="F14" s="22"/>
      <c r="G14" s="34"/>
      <c r="H14" s="23"/>
      <c r="I14" s="40" t="s">
        <v>28</v>
      </c>
      <c r="J14" s="42">
        <v>0.7</v>
      </c>
      <c r="K14" s="59" t="s">
        <v>29</v>
      </c>
    </row>
    <row r="15" spans="1:11" ht="21" x14ac:dyDescent="0.35">
      <c r="A15" s="17"/>
      <c r="B15" s="46"/>
      <c r="C15" s="35"/>
      <c r="D15" s="12"/>
      <c r="E15" s="21"/>
      <c r="F15" s="22"/>
      <c r="G15" s="34"/>
      <c r="H15" s="23"/>
      <c r="I15" s="43" t="s">
        <v>30</v>
      </c>
      <c r="J15" s="41">
        <f>J13-J13*J14</f>
        <v>144510.07050000003</v>
      </c>
      <c r="K15" s="62">
        <f>K13-K13*J14</f>
        <v>4098.7800000000007</v>
      </c>
    </row>
    <row r="16" spans="1:11" ht="21" x14ac:dyDescent="0.35">
      <c r="A16" s="17"/>
      <c r="B16" s="46"/>
      <c r="C16" s="35"/>
      <c r="D16" s="12"/>
      <c r="E16" s="21"/>
      <c r="F16" s="22"/>
      <c r="G16" s="34"/>
      <c r="H16" s="23"/>
      <c r="I16" s="24"/>
      <c r="J16" s="36"/>
    </row>
    <row r="17" spans="1:10" ht="19.5" customHeight="1" x14ac:dyDescent="0.25">
      <c r="A17" s="7"/>
      <c r="B17" s="46"/>
      <c r="C17" s="46"/>
      <c r="D17" s="12"/>
      <c r="E17" s="21"/>
      <c r="F17" s="18"/>
      <c r="G17" s="16"/>
      <c r="H17" s="16"/>
      <c r="I17" s="19"/>
      <c r="J17" s="20"/>
    </row>
    <row r="18" spans="1:10" ht="23.25" customHeight="1" x14ac:dyDescent="0.2">
      <c r="A18" s="2"/>
      <c r="B18" s="2"/>
      <c r="C18" s="2"/>
      <c r="D18" s="2"/>
      <c r="E18" s="2"/>
      <c r="F18" s="2"/>
      <c r="G18" s="3"/>
      <c r="H18" s="3"/>
      <c r="I18" s="1"/>
      <c r="J18" s="4"/>
    </row>
    <row r="19" spans="1:10" ht="18" customHeight="1" x14ac:dyDescent="0.2">
      <c r="A19" s="7"/>
      <c r="B19" s="112" t="s">
        <v>69</v>
      </c>
      <c r="C19" s="112"/>
      <c r="D19" s="112"/>
      <c r="E19" s="45"/>
      <c r="F19" s="45"/>
      <c r="G19" s="45"/>
      <c r="H19" s="45"/>
      <c r="I19" s="45"/>
      <c r="J19" s="45"/>
    </row>
    <row r="20" spans="1:10" ht="22.5" customHeight="1" x14ac:dyDescent="0.2">
      <c r="B20" s="6" t="s">
        <v>31</v>
      </c>
    </row>
    <row r="24" spans="1:10" x14ac:dyDescent="0.2">
      <c r="B24" s="110" t="s">
        <v>32</v>
      </c>
      <c r="C24" s="110"/>
      <c r="D24" s="110"/>
      <c r="E24" s="110"/>
    </row>
    <row r="26" spans="1:10" ht="15.75" x14ac:dyDescent="0.25">
      <c r="B26" s="109" t="s">
        <v>70</v>
      </c>
    </row>
  </sheetData>
  <mergeCells count="11">
    <mergeCell ref="B19:D19"/>
    <mergeCell ref="B24:E24"/>
    <mergeCell ref="B10:C10"/>
    <mergeCell ref="B13:F13"/>
    <mergeCell ref="B11:C11"/>
    <mergeCell ref="C2:D2"/>
    <mergeCell ref="C3:D3"/>
    <mergeCell ref="C4:D4"/>
    <mergeCell ref="C5:D5"/>
    <mergeCell ref="B8:C8"/>
    <mergeCell ref="B7:K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2"/>
  <sheetViews>
    <sheetView showGridLines="0" tabSelected="1" zoomScale="87" zoomScaleNormal="87" workbookViewId="0">
      <selection activeCell="B27" sqref="B27"/>
    </sheetView>
  </sheetViews>
  <sheetFormatPr defaultRowHeight="12.75" x14ac:dyDescent="0.2"/>
  <cols>
    <col min="1" max="1" width="3.5703125" style="6" customWidth="1"/>
    <col min="2" max="2" width="25.7109375" style="6" customWidth="1"/>
    <col min="3" max="3" width="22.42578125" style="6" customWidth="1"/>
    <col min="4" max="4" width="15.85546875" style="6" customWidth="1"/>
    <col min="5" max="5" width="49.5703125" style="6" customWidth="1"/>
    <col min="6" max="6" width="14.5703125" style="6" customWidth="1"/>
    <col min="7" max="7" width="18.42578125" style="6" customWidth="1"/>
    <col min="8" max="8" width="12.7109375" style="6" customWidth="1"/>
    <col min="9" max="9" width="24.140625" style="6" customWidth="1"/>
    <col min="10" max="10" width="23.42578125" style="6" customWidth="1"/>
    <col min="11" max="11" width="20.28515625" style="6" customWidth="1"/>
    <col min="12" max="12" width="17.140625" style="6" customWidth="1"/>
    <col min="13" max="13" width="11.28515625" style="6" bestFit="1" customWidth="1"/>
    <col min="14" max="16384" width="9.140625" style="6"/>
  </cols>
  <sheetData>
    <row r="2" spans="1:10" ht="18.75" x14ac:dyDescent="0.2">
      <c r="B2" s="5" t="s">
        <v>0</v>
      </c>
      <c r="C2" s="114" t="s">
        <v>1</v>
      </c>
      <c r="D2" s="114"/>
    </row>
    <row r="3" spans="1:10" ht="18.75" x14ac:dyDescent="0.2">
      <c r="B3" s="5" t="s">
        <v>2</v>
      </c>
      <c r="C3" s="114" t="s">
        <v>3</v>
      </c>
      <c r="D3" s="114"/>
    </row>
    <row r="4" spans="1:10" ht="18.75" x14ac:dyDescent="0.2">
      <c r="B4" s="5" t="s">
        <v>4</v>
      </c>
      <c r="C4" s="115" t="s">
        <v>5</v>
      </c>
      <c r="D4" s="116"/>
    </row>
    <row r="5" spans="1:10" ht="18.75" x14ac:dyDescent="0.2">
      <c r="B5" s="5" t="s">
        <v>6</v>
      </c>
      <c r="C5" s="115" t="s">
        <v>33</v>
      </c>
      <c r="D5" s="116"/>
    </row>
    <row r="7" spans="1:10" ht="21" x14ac:dyDescent="0.2">
      <c r="A7" s="7"/>
      <c r="B7" s="125" t="s">
        <v>8</v>
      </c>
      <c r="C7" s="125"/>
      <c r="D7" s="125"/>
      <c r="E7" s="125"/>
      <c r="F7" s="125"/>
      <c r="G7" s="125"/>
      <c r="H7" s="125"/>
      <c r="I7" s="125"/>
      <c r="J7" s="125"/>
    </row>
    <row r="8" spans="1:10" ht="25.5" x14ac:dyDescent="0.2">
      <c r="A8" s="7"/>
      <c r="B8" s="117" t="s">
        <v>9</v>
      </c>
      <c r="C8" s="118"/>
      <c r="D8" s="8" t="s">
        <v>10</v>
      </c>
      <c r="E8" s="8" t="s">
        <v>11</v>
      </c>
      <c r="F8" s="9" t="s">
        <v>12</v>
      </c>
      <c r="G8" s="10" t="s">
        <v>13</v>
      </c>
      <c r="H8" s="11" t="s">
        <v>14</v>
      </c>
      <c r="I8" s="8" t="s">
        <v>15</v>
      </c>
      <c r="J8" s="8" t="s">
        <v>16</v>
      </c>
    </row>
    <row r="9" spans="1:10" ht="15.75" x14ac:dyDescent="0.2">
      <c r="A9" s="7"/>
      <c r="B9" s="27" t="s">
        <v>18</v>
      </c>
      <c r="C9" s="28"/>
      <c r="D9" s="12"/>
      <c r="E9" s="13" t="s">
        <v>19</v>
      </c>
      <c r="F9" s="14" t="s">
        <v>20</v>
      </c>
      <c r="G9" s="33">
        <v>24</v>
      </c>
      <c r="H9" s="54">
        <v>0.25</v>
      </c>
      <c r="I9" s="53">
        <v>15514.83</v>
      </c>
      <c r="J9" s="15">
        <f>I9*H9*G9</f>
        <v>93088.98</v>
      </c>
    </row>
    <row r="10" spans="1:10" ht="20.25" customHeight="1" x14ac:dyDescent="0.2">
      <c r="A10" s="7"/>
      <c r="B10" s="121" t="s">
        <v>21</v>
      </c>
      <c r="C10" s="122"/>
      <c r="D10" s="12"/>
      <c r="E10" s="13" t="s">
        <v>22</v>
      </c>
      <c r="F10" s="26" t="s">
        <v>23</v>
      </c>
      <c r="G10" s="32">
        <v>3</v>
      </c>
      <c r="H10" s="26">
        <v>0.375</v>
      </c>
      <c r="I10" s="15">
        <v>6164</v>
      </c>
      <c r="J10" s="15">
        <f>G10*H10*I10</f>
        <v>6934.5</v>
      </c>
    </row>
    <row r="11" spans="1:10" ht="15.75" x14ac:dyDescent="0.2">
      <c r="A11" s="17"/>
      <c r="B11" s="27" t="s">
        <v>18</v>
      </c>
      <c r="C11" s="50"/>
      <c r="D11" s="12"/>
      <c r="E11" s="13" t="s">
        <v>26</v>
      </c>
      <c r="F11" s="26" t="s">
        <v>27</v>
      </c>
      <c r="G11" s="33">
        <v>17</v>
      </c>
      <c r="H11" s="26">
        <v>1</v>
      </c>
      <c r="I11" s="53">
        <v>15514.83</v>
      </c>
      <c r="J11" s="15">
        <f>I11*H11*G11</f>
        <v>263752.11</v>
      </c>
    </row>
    <row r="12" spans="1:10" ht="21" x14ac:dyDescent="0.35">
      <c r="A12" s="17"/>
      <c r="B12" s="123"/>
      <c r="C12" s="124"/>
      <c r="D12" s="124"/>
      <c r="E12" s="124"/>
      <c r="F12" s="124"/>
      <c r="G12" s="37">
        <f>SUM(G9:G11)</f>
        <v>44</v>
      </c>
      <c r="H12" s="38"/>
      <c r="I12" s="39"/>
      <c r="J12" s="44">
        <f>SUM(J9:J11)</f>
        <v>363775.58999999997</v>
      </c>
    </row>
    <row r="13" spans="1:10" ht="21" x14ac:dyDescent="0.35">
      <c r="A13" s="17"/>
      <c r="B13" s="46"/>
      <c r="C13" s="35"/>
      <c r="D13" s="12"/>
      <c r="E13" s="21"/>
      <c r="F13" s="22"/>
      <c r="G13" s="34"/>
      <c r="H13" s="23"/>
      <c r="I13" s="40" t="s">
        <v>28</v>
      </c>
      <c r="J13" s="42">
        <v>0.65</v>
      </c>
    </row>
    <row r="14" spans="1:10" ht="21" x14ac:dyDescent="0.35">
      <c r="A14" s="17"/>
      <c r="B14" s="46"/>
      <c r="C14" s="35"/>
      <c r="D14" s="12"/>
      <c r="E14" s="21"/>
      <c r="F14" s="22"/>
      <c r="G14" s="34"/>
      <c r="H14" s="23"/>
      <c r="I14" s="43" t="s">
        <v>30</v>
      </c>
      <c r="J14" s="41">
        <f>J12-J12*J13</f>
        <v>127321.45649999997</v>
      </c>
    </row>
    <row r="15" spans="1:10" ht="21" x14ac:dyDescent="0.35">
      <c r="A15" s="17"/>
      <c r="B15" s="46"/>
      <c r="C15" s="35"/>
      <c r="D15" s="12"/>
      <c r="E15" s="21"/>
      <c r="F15" s="22"/>
      <c r="G15" s="34"/>
      <c r="H15" s="23"/>
      <c r="I15" s="24"/>
      <c r="J15" s="36"/>
    </row>
    <row r="16" spans="1:10" ht="15.75" x14ac:dyDescent="0.25">
      <c r="A16" s="111"/>
      <c r="B16" s="111"/>
      <c r="C16" s="111"/>
      <c r="D16" s="48"/>
      <c r="E16" s="49"/>
      <c r="F16" s="18"/>
      <c r="G16" s="25"/>
      <c r="H16" s="16"/>
      <c r="I16" s="19"/>
      <c r="J16" s="20"/>
    </row>
    <row r="17" spans="1:10" ht="21" x14ac:dyDescent="0.2">
      <c r="A17" s="7"/>
      <c r="B17" s="126" t="s">
        <v>34</v>
      </c>
      <c r="C17" s="126"/>
      <c r="D17" s="126"/>
      <c r="E17" s="45"/>
      <c r="F17" s="45"/>
      <c r="G17" s="45"/>
      <c r="H17" s="45"/>
      <c r="I17" s="45"/>
      <c r="J17" s="45"/>
    </row>
    <row r="18" spans="1:10" x14ac:dyDescent="0.2">
      <c r="B18" s="110"/>
      <c r="C18" s="110"/>
      <c r="D18" s="110"/>
    </row>
    <row r="20" spans="1:10" ht="15.75" x14ac:dyDescent="0.25">
      <c r="B20" s="109" t="s">
        <v>70</v>
      </c>
    </row>
    <row r="22" spans="1:10" x14ac:dyDescent="0.2">
      <c r="B22" s="110" t="s">
        <v>32</v>
      </c>
      <c r="C22" s="110"/>
      <c r="D22" s="110"/>
      <c r="E22" s="110"/>
    </row>
  </sheetData>
  <mergeCells count="12">
    <mergeCell ref="A16:C16"/>
    <mergeCell ref="B17:D17"/>
    <mergeCell ref="B18:D18"/>
    <mergeCell ref="B22:E22"/>
    <mergeCell ref="B10:C10"/>
    <mergeCell ref="B12:F12"/>
    <mergeCell ref="B8:C8"/>
    <mergeCell ref="C2:D2"/>
    <mergeCell ref="C3:D3"/>
    <mergeCell ref="C4:D4"/>
    <mergeCell ref="C5:D5"/>
    <mergeCell ref="B7:J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2025-12-16T19:34:31Z</dcterms:modified>
  <cp:category/>
  <cp:contentStatus/>
</cp:coreProperties>
</file>